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PV\Projets\MDE\23 MOBILITÉS\Défi MOBILITES\2025\APPLICATION\Outil excel simplifié\"/>
    </mc:Choice>
  </mc:AlternateContent>
  <xr:revisionPtr revIDLastSave="0" documentId="13_ncr:1_{91F3BEB5-CA83-4CD5-9770-6B255668E868}" xr6:coauthVersionLast="47" xr6:coauthVersionMax="47" xr10:uidLastSave="{00000000-0000-0000-0000-000000000000}"/>
  <bookViews>
    <workbookView xWindow="-110" yWindow="-110" windowWidth="34620" windowHeight="13900" xr2:uid="{E6A4EE42-7EF3-4140-8B53-D92EBD3AB871}"/>
  </bookViews>
  <sheets>
    <sheet name="Défi Mobi" sheetId="1" r:id="rId1"/>
    <sheet name="Liste" sheetId="2" state="hidden" r:id="rId2"/>
  </sheets>
  <definedNames>
    <definedName name="emission_voiture">Liste!$E$3</definedName>
    <definedName name="Liste_mobilités_durables">Liste!$A$2:$A$10</definedName>
    <definedName name="Tab_mobilités_durables">Liste!$A$3:$B$10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H6" i="1"/>
  <c r="H7" i="1" l="1"/>
</calcChain>
</file>

<file path=xl/sharedStrings.xml><?xml version="1.0" encoding="utf-8"?>
<sst xmlns="http://schemas.openxmlformats.org/spreadsheetml/2006/main" count="92" uniqueCount="39">
  <si>
    <t>Equipe :</t>
  </si>
  <si>
    <t>Vélo</t>
  </si>
  <si>
    <t>Train</t>
  </si>
  <si>
    <t>Trotinette</t>
  </si>
  <si>
    <t>Marche</t>
  </si>
  <si>
    <t>Vélo à assistance électrique</t>
  </si>
  <si>
    <t>-</t>
  </si>
  <si>
    <t>Samedi</t>
  </si>
  <si>
    <t>Dimanche</t>
  </si>
  <si>
    <t>Lundi</t>
  </si>
  <si>
    <t>Mardi</t>
  </si>
  <si>
    <t>Mercredi</t>
  </si>
  <si>
    <t>Jeudi</t>
  </si>
  <si>
    <t>Vendredi</t>
  </si>
  <si>
    <t>Liste mobilités durables</t>
  </si>
  <si>
    <t>Covoiturage (électrique)</t>
  </si>
  <si>
    <t>Voiture thermique</t>
  </si>
  <si>
    <t>Covoiturage (thermique)</t>
  </si>
  <si>
    <t>Bus</t>
  </si>
  <si>
    <t>Exemple</t>
  </si>
  <si>
    <t>Nom Prénom :</t>
  </si>
  <si>
    <t>Distance réalisée pendant le Défi Mobi :</t>
  </si>
  <si>
    <t>Emissions voiture solo (g CO2 eq)</t>
  </si>
  <si>
    <t>(g CO2 eq)</t>
  </si>
  <si>
    <t>Evénèments du Défi Mobi
(https://www.enr-citoyennes.fr/defi/)</t>
  </si>
  <si>
    <t>Débat sur les mobilités électriques à Redon</t>
  </si>
  <si>
    <t>Ciné-débat à Pontchâteau</t>
  </si>
  <si>
    <t>Lancement du Défi Mobi à l'étang Aumée</t>
  </si>
  <si>
    <t>Liaisions citoyennes à Redon (Cinémanivel)</t>
  </si>
  <si>
    <t>Parade vélo-auto au festival Quartier Libre</t>
  </si>
  <si>
    <t>Fête de clôture à Redon</t>
  </si>
  <si>
    <t>Distances réalisée s
(en km)</t>
  </si>
  <si>
    <t>Moyens de transport utilisés</t>
  </si>
  <si>
    <r>
      <rPr>
        <b/>
        <sz val="16"/>
        <color theme="0"/>
        <rFont val="Calibri"/>
        <family val="2"/>
      </rPr>
      <t xml:space="preserve">Défi Mobi </t>
    </r>
    <r>
      <rPr>
        <b/>
        <sz val="11"/>
        <color theme="0"/>
        <rFont val="Calibri"/>
        <family val="2"/>
      </rPr>
      <t xml:space="preserve">
</t>
    </r>
    <r>
      <rPr>
        <b/>
        <i/>
        <sz val="11"/>
        <color theme="0"/>
        <rFont val="Calibri"/>
        <family val="2"/>
      </rPr>
      <t>Des trajets partagés pour un territoire engagé</t>
    </r>
  </si>
  <si>
    <r>
      <t>Emissions de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évitées pendant le Défi Mobi :</t>
    </r>
  </si>
  <si>
    <r>
      <t>Emissions de CO</t>
    </r>
    <r>
      <rPr>
        <vertAlign val="subscript"/>
        <sz val="11"/>
        <color theme="0"/>
        <rFont val="Calibri"/>
        <family val="2"/>
      </rPr>
      <t>2</t>
    </r>
    <r>
      <rPr>
        <sz val="11"/>
        <color theme="0"/>
        <rFont val="Calibri"/>
        <family val="2"/>
      </rPr>
      <t xml:space="preserve"> évitées (en kg)*</t>
    </r>
  </si>
  <si>
    <r>
      <t>* Par rapport à un déplacement de même distance en voiture thermique solo, selon les quantités moyennes de CO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</t>
    </r>
    <r>
      <rPr>
        <u/>
        <sz val="11"/>
        <color theme="1"/>
        <rFont val="Calibri"/>
        <family val="2"/>
      </rPr>
      <t>équivalent</t>
    </r>
    <r>
      <rPr>
        <sz val="11"/>
        <color theme="1"/>
        <rFont val="Calibri"/>
        <family val="2"/>
      </rPr>
      <t xml:space="preserve"> émisent par type de déplacement (source ADEME : https://agirpourlatransition.ademe.fr/particuliers/bureau/deplacements/calculer-emissions-carbone-trajets)</t>
    </r>
  </si>
  <si>
    <t>Dates</t>
  </si>
  <si>
    <t>Tableau à remplir pendant le défi puis à envoyer par mail à EPV (youena.lugue@enr-citoyennes.fr) avant le 23 juin. Vos kilomètres parcourus seront ajoutés à votre équipe et valorisés dans les résultats du Défi Mobi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</si>
</sst>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 mmmm\ yyyy;@"/>
    <numFmt numFmtId="165" formatCode="#,##0&quot; km&quot;"/>
    <numFmt numFmtId="166" formatCode="#,##0.0"/>
    <numFmt numFmtId="167" formatCode="#,##0&quot; kg&quot;"/>
  </numFmts>
  <fonts count="1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6"/>
      <color theme="0"/>
      <name val="Calibri"/>
      <family val="2"/>
    </font>
    <font>
      <b/>
      <i/>
      <sz val="11"/>
      <color theme="0"/>
      <name val="Calibri"/>
      <family val="2"/>
    </font>
    <font>
      <vertAlign val="subscript"/>
      <sz val="11"/>
      <color theme="1"/>
      <name val="Calibri"/>
      <family val="2"/>
    </font>
    <font>
      <sz val="11"/>
      <color theme="0"/>
      <name val="Calibri"/>
      <family val="2"/>
    </font>
    <font>
      <vertAlign val="subscript"/>
      <sz val="11"/>
      <color theme="0"/>
      <name val="Calibri"/>
      <family val="2"/>
    </font>
    <font>
      <u/>
      <sz val="11"/>
      <color theme="1"/>
      <name val="Calibri"/>
      <family val="2"/>
    </font>
    <font>
      <sz val="11"/>
      <color theme="4" tint="0.39997558519241921"/>
      <name val="Calibri"/>
      <family val="2"/>
    </font>
    <font>
      <sz val="10"/>
      <color theme="4" tint="0.3999755851924192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5" borderId="5" xfId="0" quotePrefix="1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0" xfId="0" quotePrefix="1" applyFill="1" applyAlignment="1">
      <alignment vertical="center"/>
    </xf>
    <xf numFmtId="0" fontId="0" fillId="5" borderId="0" xfId="0" applyFill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0" xfId="0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vertical="center"/>
    </xf>
    <xf numFmtId="0" fontId="2" fillId="8" borderId="0" xfId="0" applyFont="1" applyFill="1" applyAlignment="1" applyProtection="1">
      <alignment horizontal="left" vertical="center"/>
    </xf>
    <xf numFmtId="0" fontId="2" fillId="8" borderId="0" xfId="0" applyFont="1" applyFill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indent="1"/>
    </xf>
    <xf numFmtId="0" fontId="2" fillId="0" borderId="2" xfId="0" applyFont="1" applyBorder="1" applyAlignment="1" applyProtection="1">
      <alignment horizontal="left" vertical="center" indent="15"/>
    </xf>
    <xf numFmtId="0" fontId="2" fillId="0" borderId="4" xfId="0" applyFont="1" applyBorder="1" applyAlignment="1" applyProtection="1">
      <alignment horizontal="left" vertical="center" indent="15"/>
    </xf>
    <xf numFmtId="0" fontId="2" fillId="0" borderId="3" xfId="0" applyFont="1" applyBorder="1" applyAlignment="1" applyProtection="1">
      <alignment horizontal="left" vertical="center" indent="15"/>
    </xf>
    <xf numFmtId="165" fontId="2" fillId="7" borderId="2" xfId="0" applyNumberFormat="1" applyFont="1" applyFill="1" applyBorder="1" applyAlignment="1" applyProtection="1">
      <alignment horizontal="center" vertical="center"/>
    </xf>
    <xf numFmtId="167" fontId="2" fillId="7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vertical="center"/>
    </xf>
    <xf numFmtId="164" fontId="2" fillId="5" borderId="1" xfId="0" applyNumberFormat="1" applyFont="1" applyFill="1" applyBorder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left" vertical="center"/>
    </xf>
    <xf numFmtId="0" fontId="2" fillId="7" borderId="3" xfId="0" applyFont="1" applyFill="1" applyBorder="1" applyAlignment="1" applyProtection="1">
      <alignment horizontal="left" vertical="center"/>
    </xf>
    <xf numFmtId="164" fontId="2" fillId="0" borderId="1" xfId="0" applyNumberFormat="1" applyFont="1" applyBorder="1" applyAlignment="1" applyProtection="1">
      <alignment horizontal="left" vertical="center"/>
    </xf>
    <xf numFmtId="0" fontId="2" fillId="5" borderId="14" xfId="0" applyFont="1" applyFill="1" applyBorder="1" applyAlignment="1" applyProtection="1">
      <alignment vertical="center"/>
    </xf>
    <xf numFmtId="0" fontId="2" fillId="5" borderId="16" xfId="0" applyFont="1" applyFill="1" applyBorder="1" applyAlignment="1" applyProtection="1">
      <alignment vertical="center"/>
    </xf>
    <xf numFmtId="0" fontId="2" fillId="5" borderId="20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vertical="center"/>
    </xf>
    <xf numFmtId="0" fontId="2" fillId="5" borderId="17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2" fillId="7" borderId="3" xfId="0" applyFont="1" applyFill="1" applyBorder="1" applyAlignment="1" applyProtection="1">
      <alignment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16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9" borderId="2" xfId="0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center" vertical="center"/>
    </xf>
    <xf numFmtId="0" fontId="2" fillId="9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32193</xdr:colOff>
      <xdr:row>41</xdr:row>
      <xdr:rowOff>24825</xdr:rowOff>
    </xdr:from>
    <xdr:to>
      <xdr:col>7</xdr:col>
      <xdr:colOff>1073151</xdr:colOff>
      <xdr:row>41</xdr:row>
      <xdr:rowOff>860409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73E8F1-A207-C8E3-DACF-8D11F06AD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293" y="10368975"/>
          <a:ext cx="8629208" cy="839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70C4-4C95-4327-8211-6CDE64DE2B5F}">
  <dimension ref="B1:N42"/>
  <sheetViews>
    <sheetView showGridLines="0" tabSelected="1" zoomScaleNormal="100" workbookViewId="0">
      <pane ySplit="9" topLeftCell="A10" activePane="bottomLeft" state="frozen"/>
      <selection pane="bottomLeft" activeCell="D16" sqref="D16"/>
    </sheetView>
  </sheetViews>
  <sheetFormatPr defaultRowHeight="21" customHeight="1" x14ac:dyDescent="0.35"/>
  <cols>
    <col min="1" max="1" width="2.36328125" style="19" customWidth="1"/>
    <col min="2" max="2" width="16.36328125" style="19" customWidth="1"/>
    <col min="3" max="3" width="12.6328125" style="20" customWidth="1"/>
    <col min="4" max="4" width="17.7265625" style="21" customWidth="1"/>
    <col min="5" max="5" width="24.81640625" style="21" customWidth="1"/>
    <col min="6" max="6" width="18.6328125" style="21" customWidth="1"/>
    <col min="7" max="8" width="18.6328125" style="19" customWidth="1"/>
    <col min="9" max="16384" width="8.7265625" style="19"/>
  </cols>
  <sheetData>
    <row r="1" spans="2:14" ht="8.5" customHeight="1" x14ac:dyDescent="0.35"/>
    <row r="2" spans="2:14" ht="39.5" customHeight="1" x14ac:dyDescent="0.35">
      <c r="B2" s="22" t="s">
        <v>33</v>
      </c>
      <c r="C2" s="23"/>
      <c r="D2" s="23"/>
      <c r="E2" s="23"/>
      <c r="F2" s="23"/>
      <c r="G2" s="23"/>
      <c r="H2" s="24"/>
    </row>
    <row r="3" spans="2:14" ht="8" customHeight="1" x14ac:dyDescent="0.35">
      <c r="B3" s="25"/>
      <c r="C3" s="25"/>
      <c r="D3" s="25"/>
      <c r="E3" s="25"/>
      <c r="F3" s="25"/>
      <c r="G3" s="25"/>
      <c r="H3" s="26"/>
    </row>
    <row r="4" spans="2:14" ht="35" customHeight="1" x14ac:dyDescent="0.35">
      <c r="B4" s="25"/>
      <c r="C4" s="78" t="s">
        <v>38</v>
      </c>
      <c r="D4" s="79"/>
      <c r="E4" s="79"/>
      <c r="F4" s="79"/>
      <c r="G4" s="79"/>
      <c r="H4" s="77"/>
    </row>
    <row r="5" spans="2:14" ht="8" customHeight="1" x14ac:dyDescent="0.35">
      <c r="B5" s="25"/>
      <c r="C5" s="26"/>
      <c r="D5" s="75"/>
      <c r="E5" s="26"/>
      <c r="F5" s="76"/>
      <c r="G5" s="75"/>
      <c r="H5" s="26"/>
    </row>
    <row r="6" spans="2:14" ht="21" customHeight="1" x14ac:dyDescent="0.35">
      <c r="B6" s="27" t="s">
        <v>20</v>
      </c>
      <c r="C6" s="71"/>
      <c r="D6" s="72"/>
      <c r="E6" s="28" t="s">
        <v>21</v>
      </c>
      <c r="F6" s="29"/>
      <c r="G6" s="30"/>
      <c r="H6" s="31">
        <f>SUM(D11:D39)</f>
        <v>0</v>
      </c>
      <c r="N6" s="21"/>
    </row>
    <row r="7" spans="2:14" ht="21" customHeight="1" x14ac:dyDescent="0.35">
      <c r="B7" s="27" t="s">
        <v>0</v>
      </c>
      <c r="C7" s="73"/>
      <c r="D7" s="74"/>
      <c r="E7" s="28" t="s">
        <v>34</v>
      </c>
      <c r="F7" s="29"/>
      <c r="G7" s="30"/>
      <c r="H7" s="32">
        <f>SUM(F11:F39)</f>
        <v>0</v>
      </c>
      <c r="N7" s="21"/>
    </row>
    <row r="8" spans="2:14" ht="8" customHeight="1" x14ac:dyDescent="0.35">
      <c r="B8" s="25"/>
      <c r="C8" s="33"/>
      <c r="D8" s="34"/>
      <c r="E8" s="34"/>
      <c r="F8" s="34"/>
      <c r="G8" s="25"/>
      <c r="H8" s="26"/>
    </row>
    <row r="9" spans="2:14" ht="36.5" customHeight="1" x14ac:dyDescent="0.35">
      <c r="B9" s="35" t="s">
        <v>37</v>
      </c>
      <c r="C9" s="35"/>
      <c r="D9" s="36" t="s">
        <v>31</v>
      </c>
      <c r="E9" s="36" t="s">
        <v>32</v>
      </c>
      <c r="F9" s="36" t="s">
        <v>35</v>
      </c>
      <c r="G9" s="37" t="s">
        <v>24</v>
      </c>
      <c r="H9" s="38"/>
    </row>
    <row r="10" spans="2:14" ht="21" customHeight="1" x14ac:dyDescent="0.35">
      <c r="B10" s="39" t="s">
        <v>19</v>
      </c>
      <c r="C10" s="40">
        <v>45800</v>
      </c>
      <c r="D10" s="41">
        <v>20</v>
      </c>
      <c r="E10" s="41" t="s">
        <v>1</v>
      </c>
      <c r="F10" s="42">
        <f>IF(OR(D10=0,E10="-"),"-",ROUND((emission_voiture*D10-VLOOKUP('Défi Mobi'!E10,Tab_mobilités_durables,2,FALSE)*D10)/1000,1))</f>
        <v>4.4000000000000004</v>
      </c>
      <c r="G10" s="43" t="s">
        <v>26</v>
      </c>
      <c r="H10" s="44"/>
    </row>
    <row r="11" spans="2:14" ht="21" customHeight="1" x14ac:dyDescent="0.35">
      <c r="B11" s="25" t="s">
        <v>7</v>
      </c>
      <c r="C11" s="45">
        <v>45801</v>
      </c>
      <c r="D11" s="18"/>
      <c r="E11" s="18" t="s">
        <v>6</v>
      </c>
      <c r="F11" s="42" t="str">
        <f>IF(OR(D11=0,E11="-"),"-",ROUND((emission_voiture*D11-VLOOKUP('Défi Mobi'!E11,Tab_mobilités_durables,2,FALSE)*D11)/1000,1))</f>
        <v>-</v>
      </c>
      <c r="G11" s="43" t="s">
        <v>27</v>
      </c>
      <c r="H11" s="44"/>
    </row>
    <row r="12" spans="2:14" ht="21" customHeight="1" x14ac:dyDescent="0.35">
      <c r="B12" s="25" t="s">
        <v>8</v>
      </c>
      <c r="C12" s="45">
        <v>45802</v>
      </c>
      <c r="D12" s="18"/>
      <c r="E12" s="18" t="s">
        <v>6</v>
      </c>
      <c r="F12" s="42" t="str">
        <f>IF(OR(D12=0,E12="-"),"-",ROUND((emission_voiture*D12-VLOOKUP('Défi Mobi'!E12,Tab_mobilités_durables,2,FALSE)*D12)/1000,1))</f>
        <v>-</v>
      </c>
      <c r="G12" s="46"/>
      <c r="H12" s="47"/>
    </row>
    <row r="13" spans="2:14" ht="21" customHeight="1" x14ac:dyDescent="0.35">
      <c r="B13" s="25" t="s">
        <v>9</v>
      </c>
      <c r="C13" s="45">
        <v>45803</v>
      </c>
      <c r="D13" s="18"/>
      <c r="E13" s="18" t="s">
        <v>6</v>
      </c>
      <c r="F13" s="42" t="str">
        <f>IF(OR(D13=0,E13="-"),"-",ROUND((emission_voiture*D13-VLOOKUP('Défi Mobi'!E13,Tab_mobilités_durables,2,FALSE)*D13)/1000,1))</f>
        <v>-</v>
      </c>
      <c r="G13" s="48"/>
      <c r="H13" s="49"/>
    </row>
    <row r="14" spans="2:14" ht="21" customHeight="1" x14ac:dyDescent="0.35">
      <c r="B14" s="25" t="s">
        <v>10</v>
      </c>
      <c r="C14" s="45">
        <v>45804</v>
      </c>
      <c r="D14" s="18"/>
      <c r="E14" s="18" t="s">
        <v>6</v>
      </c>
      <c r="F14" s="42" t="str">
        <f>IF(OR(D14=0,E14="-"),"-",ROUND((emission_voiture*D14-VLOOKUP('Défi Mobi'!E14,Tab_mobilités_durables,2,FALSE)*D14)/1000,1))</f>
        <v>-</v>
      </c>
      <c r="G14" s="48"/>
      <c r="H14" s="49"/>
    </row>
    <row r="15" spans="2:14" ht="21" customHeight="1" x14ac:dyDescent="0.35">
      <c r="B15" s="25" t="s">
        <v>11</v>
      </c>
      <c r="C15" s="45">
        <v>45805</v>
      </c>
      <c r="D15" s="18"/>
      <c r="E15" s="18" t="s">
        <v>6</v>
      </c>
      <c r="F15" s="42" t="str">
        <f>IF(OR(D15=0,E15="-"),"-",ROUND((emission_voiture*D15-VLOOKUP('Défi Mobi'!E15,Tab_mobilités_durables,2,FALSE)*D15)/1000,1))</f>
        <v>-</v>
      </c>
      <c r="G15" s="48"/>
      <c r="H15" s="49"/>
    </row>
    <row r="16" spans="2:14" ht="21" customHeight="1" x14ac:dyDescent="0.35">
      <c r="B16" s="25" t="s">
        <v>12</v>
      </c>
      <c r="C16" s="45">
        <v>45806</v>
      </c>
      <c r="D16" s="18"/>
      <c r="E16" s="18" t="s">
        <v>6</v>
      </c>
      <c r="F16" s="42" t="str">
        <f>IF(OR(D16=0,E16="-"),"-",ROUND((emission_voiture*D16-VLOOKUP('Défi Mobi'!E16,Tab_mobilités_durables,2,FALSE)*D16)/1000,1))</f>
        <v>-</v>
      </c>
      <c r="G16" s="48"/>
      <c r="H16" s="49"/>
    </row>
    <row r="17" spans="2:8" ht="21" customHeight="1" x14ac:dyDescent="0.35">
      <c r="B17" s="25" t="s">
        <v>13</v>
      </c>
      <c r="C17" s="45">
        <v>45807</v>
      </c>
      <c r="D17" s="18"/>
      <c r="E17" s="18" t="s">
        <v>6</v>
      </c>
      <c r="F17" s="42" t="str">
        <f>IF(OR(D17=0,E17="-"),"-",ROUND((emission_voiture*D17-VLOOKUP('Défi Mobi'!E17,Tab_mobilités_durables,2,FALSE)*D17)/1000,1))</f>
        <v>-</v>
      </c>
      <c r="G17" s="48"/>
      <c r="H17" s="49"/>
    </row>
    <row r="18" spans="2:8" ht="21" customHeight="1" x14ac:dyDescent="0.35">
      <c r="B18" s="25" t="s">
        <v>7</v>
      </c>
      <c r="C18" s="45">
        <v>45808</v>
      </c>
      <c r="D18" s="18"/>
      <c r="E18" s="18" t="s">
        <v>6</v>
      </c>
      <c r="F18" s="42" t="str">
        <f>IF(OR(D18=0,E18="-"),"-",ROUND((emission_voiture*D18-VLOOKUP('Défi Mobi'!E18,Tab_mobilités_durables,2,FALSE)*D18)/1000,1))</f>
        <v>-</v>
      </c>
      <c r="G18" s="48"/>
      <c r="H18" s="49"/>
    </row>
    <row r="19" spans="2:8" ht="21" customHeight="1" x14ac:dyDescent="0.35">
      <c r="B19" s="25" t="s">
        <v>8</v>
      </c>
      <c r="C19" s="45">
        <v>45809</v>
      </c>
      <c r="D19" s="18"/>
      <c r="E19" s="18" t="s">
        <v>6</v>
      </c>
      <c r="F19" s="42" t="str">
        <f>IF(OR(D19=0,E19="-"),"-",ROUND((emission_voiture*D19-VLOOKUP('Défi Mobi'!E19,Tab_mobilités_durables,2,FALSE)*D19)/1000,1))</f>
        <v>-</v>
      </c>
      <c r="G19" s="48"/>
      <c r="H19" s="49"/>
    </row>
    <row r="20" spans="2:8" ht="21" customHeight="1" x14ac:dyDescent="0.35">
      <c r="B20" s="25" t="s">
        <v>9</v>
      </c>
      <c r="C20" s="45">
        <v>45810</v>
      </c>
      <c r="D20" s="18"/>
      <c r="E20" s="18" t="s">
        <v>6</v>
      </c>
      <c r="F20" s="42" t="str">
        <f>IF(OR(D20=0,E20="-"),"-",ROUND((emission_voiture*D20-VLOOKUP('Défi Mobi'!E20,Tab_mobilités_durables,2,FALSE)*D20)/1000,1))</f>
        <v>-</v>
      </c>
      <c r="G20" s="48"/>
      <c r="H20" s="49"/>
    </row>
    <row r="21" spans="2:8" ht="21" customHeight="1" x14ac:dyDescent="0.35">
      <c r="B21" s="25" t="s">
        <v>10</v>
      </c>
      <c r="C21" s="45">
        <v>45811</v>
      </c>
      <c r="D21" s="18"/>
      <c r="E21" s="18" t="s">
        <v>6</v>
      </c>
      <c r="F21" s="42" t="str">
        <f>IF(OR(D21=0,E21="-"),"-",ROUND((emission_voiture*D21-VLOOKUP('Défi Mobi'!E21,Tab_mobilités_durables,2,FALSE)*D21)/1000,1))</f>
        <v>-</v>
      </c>
      <c r="G21" s="48"/>
      <c r="H21" s="49"/>
    </row>
    <row r="22" spans="2:8" ht="21" customHeight="1" x14ac:dyDescent="0.35">
      <c r="B22" s="25" t="s">
        <v>11</v>
      </c>
      <c r="C22" s="45">
        <v>45812</v>
      </c>
      <c r="D22" s="18"/>
      <c r="E22" s="18" t="s">
        <v>6</v>
      </c>
      <c r="F22" s="42" t="str">
        <f>IF(OR(D22=0,E22="-"),"-",ROUND((emission_voiture*D22-VLOOKUP('Défi Mobi'!E22,Tab_mobilités_durables,2,FALSE)*D22)/1000,1))</f>
        <v>-</v>
      </c>
      <c r="G22" s="48"/>
      <c r="H22" s="49"/>
    </row>
    <row r="23" spans="2:8" ht="21" customHeight="1" x14ac:dyDescent="0.35">
      <c r="B23" s="25" t="s">
        <v>12</v>
      </c>
      <c r="C23" s="45">
        <v>45813</v>
      </c>
      <c r="D23" s="18"/>
      <c r="E23" s="18" t="s">
        <v>6</v>
      </c>
      <c r="F23" s="42" t="str">
        <f>IF(OR(D23=0,E23="-"),"-",ROUND((emission_voiture*D23-VLOOKUP('Défi Mobi'!E23,Tab_mobilités_durables,2,FALSE)*D23)/1000,1))</f>
        <v>-</v>
      </c>
      <c r="G23" s="48"/>
      <c r="H23" s="49"/>
    </row>
    <row r="24" spans="2:8" ht="21" customHeight="1" x14ac:dyDescent="0.35">
      <c r="B24" s="25" t="s">
        <v>13</v>
      </c>
      <c r="C24" s="45">
        <v>45814</v>
      </c>
      <c r="D24" s="18"/>
      <c r="E24" s="18" t="s">
        <v>6</v>
      </c>
      <c r="F24" s="42" t="str">
        <f>IF(OR(D24=0,E24="-"),"-",ROUND((emission_voiture*D24-VLOOKUP('Défi Mobi'!E24,Tab_mobilités_durables,2,FALSE)*D24)/1000,1))</f>
        <v>-</v>
      </c>
      <c r="G24" s="50"/>
      <c r="H24" s="51"/>
    </row>
    <row r="25" spans="2:8" ht="21" customHeight="1" x14ac:dyDescent="0.35">
      <c r="B25" s="25" t="s">
        <v>7</v>
      </c>
      <c r="C25" s="45">
        <v>45815</v>
      </c>
      <c r="D25" s="18"/>
      <c r="E25" s="18" t="s">
        <v>6</v>
      </c>
      <c r="F25" s="42" t="str">
        <f>IF(OR(D25=0,E25="-"),"-",ROUND((emission_voiture*D25-VLOOKUP('Défi Mobi'!E25,Tab_mobilités_durables,2,FALSE)*D25)/1000,1))</f>
        <v>-</v>
      </c>
      <c r="G25" s="52" t="s">
        <v>28</v>
      </c>
      <c r="H25" s="53"/>
    </row>
    <row r="26" spans="2:8" ht="21" customHeight="1" x14ac:dyDescent="0.35">
      <c r="B26" s="25" t="s">
        <v>8</v>
      </c>
      <c r="C26" s="45">
        <v>45816</v>
      </c>
      <c r="D26" s="18"/>
      <c r="E26" s="18" t="s">
        <v>6</v>
      </c>
      <c r="F26" s="42" t="str">
        <f>IF(OR(D26=0,E26="-"),"-",ROUND((emission_voiture*D26-VLOOKUP('Défi Mobi'!E26,Tab_mobilités_durables,2,FALSE)*D26)/1000,1))</f>
        <v>-</v>
      </c>
      <c r="G26" s="54"/>
      <c r="H26" s="55"/>
    </row>
    <row r="27" spans="2:8" ht="21" customHeight="1" x14ac:dyDescent="0.35">
      <c r="B27" s="25" t="s">
        <v>9</v>
      </c>
      <c r="C27" s="45">
        <v>45817</v>
      </c>
      <c r="D27" s="18"/>
      <c r="E27" s="18" t="s">
        <v>6</v>
      </c>
      <c r="F27" s="42" t="str">
        <f>IF(OR(D27=0,E27="-"),"-",ROUND((emission_voiture*D27-VLOOKUP('Défi Mobi'!E27,Tab_mobilités_durables,2,FALSE)*D27)/1000,1))</f>
        <v>-</v>
      </c>
      <c r="G27" s="56"/>
      <c r="H27" s="57"/>
    </row>
    <row r="28" spans="2:8" ht="21" customHeight="1" x14ac:dyDescent="0.35">
      <c r="B28" s="25" t="s">
        <v>10</v>
      </c>
      <c r="C28" s="45">
        <v>45818</v>
      </c>
      <c r="D28" s="18"/>
      <c r="E28" s="18" t="s">
        <v>6</v>
      </c>
      <c r="F28" s="42" t="str">
        <f>IF(OR(D28=0,E28="-"),"-",ROUND((emission_voiture*D28-VLOOKUP('Défi Mobi'!E28,Tab_mobilités_durables,2,FALSE)*D28)/1000,1))</f>
        <v>-</v>
      </c>
      <c r="G28" s="56"/>
      <c r="H28" s="57"/>
    </row>
    <row r="29" spans="2:8" ht="21" customHeight="1" x14ac:dyDescent="0.35">
      <c r="B29" s="25" t="s">
        <v>11</v>
      </c>
      <c r="C29" s="45">
        <v>45819</v>
      </c>
      <c r="D29" s="18"/>
      <c r="E29" s="18" t="s">
        <v>6</v>
      </c>
      <c r="F29" s="42" t="str">
        <f>IF(OR(D29=0,E29="-"),"-",ROUND((emission_voiture*D29-VLOOKUP('Défi Mobi'!E29,Tab_mobilités_durables,2,FALSE)*D29)/1000,1))</f>
        <v>-</v>
      </c>
      <c r="G29" s="58"/>
      <c r="H29" s="59"/>
    </row>
    <row r="30" spans="2:8" ht="21" customHeight="1" x14ac:dyDescent="0.35">
      <c r="B30" s="25" t="s">
        <v>12</v>
      </c>
      <c r="C30" s="45">
        <v>45820</v>
      </c>
      <c r="D30" s="18"/>
      <c r="E30" s="18" t="s">
        <v>6</v>
      </c>
      <c r="F30" s="42" t="str">
        <f>IF(OR(D30=0,E30="-"),"-",ROUND((emission_voiture*D30-VLOOKUP('Défi Mobi'!E30,Tab_mobilités_durables,2,FALSE)*D30)/1000,1))</f>
        <v>-</v>
      </c>
      <c r="G30" s="52" t="s">
        <v>25</v>
      </c>
      <c r="H30" s="53"/>
    </row>
    <row r="31" spans="2:8" ht="21" customHeight="1" x14ac:dyDescent="0.35">
      <c r="B31" s="25" t="s">
        <v>13</v>
      </c>
      <c r="C31" s="45">
        <v>45821</v>
      </c>
      <c r="D31" s="18"/>
      <c r="E31" s="18" t="s">
        <v>6</v>
      </c>
      <c r="F31" s="42" t="str">
        <f>IF(OR(D31=0,E31="-"),"-",ROUND((emission_voiture*D31-VLOOKUP('Défi Mobi'!E31,Tab_mobilités_durables,2,FALSE)*D31)/1000,1))</f>
        <v>-</v>
      </c>
      <c r="G31" s="60"/>
      <c r="H31" s="61"/>
    </row>
    <row r="32" spans="2:8" ht="21" customHeight="1" x14ac:dyDescent="0.35">
      <c r="B32" s="25" t="s">
        <v>7</v>
      </c>
      <c r="C32" s="45">
        <v>45822</v>
      </c>
      <c r="D32" s="18"/>
      <c r="E32" s="18" t="s">
        <v>6</v>
      </c>
      <c r="F32" s="42" t="str">
        <f>IF(OR(D32=0,E32="-"),"-",ROUND((emission_voiture*D32-VLOOKUP('Défi Mobi'!E32,Tab_mobilités_durables,2,FALSE)*D32)/1000,1))</f>
        <v>-</v>
      </c>
      <c r="G32" s="52" t="s">
        <v>29</v>
      </c>
      <c r="H32" s="53"/>
    </row>
    <row r="33" spans="2:8" ht="21" customHeight="1" x14ac:dyDescent="0.35">
      <c r="B33" s="25" t="s">
        <v>8</v>
      </c>
      <c r="C33" s="45">
        <v>45823</v>
      </c>
      <c r="D33" s="18"/>
      <c r="E33" s="18" t="s">
        <v>6</v>
      </c>
      <c r="F33" s="42" t="str">
        <f>IF(OR(D33=0,E33="-"),"-",ROUND((emission_voiture*D33-VLOOKUP('Défi Mobi'!E33,Tab_mobilités_durables,2,FALSE)*D33)/1000,1))</f>
        <v>-</v>
      </c>
      <c r="G33" s="54"/>
      <c r="H33" s="55"/>
    </row>
    <row r="34" spans="2:8" ht="21" customHeight="1" x14ac:dyDescent="0.35">
      <c r="B34" s="25" t="s">
        <v>9</v>
      </c>
      <c r="C34" s="45">
        <v>45824</v>
      </c>
      <c r="D34" s="18"/>
      <c r="E34" s="18" t="s">
        <v>6</v>
      </c>
      <c r="F34" s="42" t="str">
        <f>IF(OR(D34=0,E34="-"),"-",ROUND((emission_voiture*D34-VLOOKUP('Défi Mobi'!E34,Tab_mobilités_durables,2,FALSE)*D34)/1000,1))</f>
        <v>-</v>
      </c>
      <c r="G34" s="56"/>
      <c r="H34" s="57"/>
    </row>
    <row r="35" spans="2:8" ht="21" customHeight="1" x14ac:dyDescent="0.35">
      <c r="B35" s="25" t="s">
        <v>10</v>
      </c>
      <c r="C35" s="45">
        <v>45825</v>
      </c>
      <c r="D35" s="18"/>
      <c r="E35" s="18" t="s">
        <v>6</v>
      </c>
      <c r="F35" s="42" t="str">
        <f>IF(OR(D35=0,E35="-"),"-",ROUND((emission_voiture*D35-VLOOKUP('Défi Mobi'!E35,Tab_mobilités_durables,2,FALSE)*D35)/1000,1))</f>
        <v>-</v>
      </c>
      <c r="G35" s="56"/>
      <c r="H35" s="57"/>
    </row>
    <row r="36" spans="2:8" ht="21" customHeight="1" x14ac:dyDescent="0.35">
      <c r="B36" s="25" t="s">
        <v>11</v>
      </c>
      <c r="C36" s="45">
        <v>45826</v>
      </c>
      <c r="D36" s="18"/>
      <c r="E36" s="18" t="s">
        <v>6</v>
      </c>
      <c r="F36" s="42" t="str">
        <f>IF(OR(D36=0,E36="-"),"-",ROUND((emission_voiture*D36-VLOOKUP('Défi Mobi'!E36,Tab_mobilités_durables,2,FALSE)*D36)/1000,1))</f>
        <v>-</v>
      </c>
      <c r="G36" s="56"/>
      <c r="H36" s="57"/>
    </row>
    <row r="37" spans="2:8" ht="21" customHeight="1" x14ac:dyDescent="0.35">
      <c r="B37" s="25" t="s">
        <v>12</v>
      </c>
      <c r="C37" s="45">
        <v>45827</v>
      </c>
      <c r="D37" s="18"/>
      <c r="E37" s="18" t="s">
        <v>6</v>
      </c>
      <c r="F37" s="42" t="str">
        <f>IF(OR(D37=0,E37="-"),"-",ROUND((emission_voiture*D37-VLOOKUP('Défi Mobi'!E37,Tab_mobilités_durables,2,FALSE)*D37)/1000,1))</f>
        <v>-</v>
      </c>
      <c r="G37" s="56"/>
      <c r="H37" s="57"/>
    </row>
    <row r="38" spans="2:8" ht="21" customHeight="1" x14ac:dyDescent="0.35">
      <c r="B38" s="25" t="s">
        <v>13</v>
      </c>
      <c r="C38" s="45">
        <v>45828</v>
      </c>
      <c r="D38" s="18"/>
      <c r="E38" s="18" t="s">
        <v>6</v>
      </c>
      <c r="F38" s="42" t="str">
        <f>IF(OR(D38=0,E38="-"),"-",ROUND((emission_voiture*D38-VLOOKUP('Défi Mobi'!E38,Tab_mobilités_durables,2,FALSE)*D38)/1000,1))</f>
        <v>-</v>
      </c>
      <c r="G38" s="58"/>
      <c r="H38" s="59"/>
    </row>
    <row r="39" spans="2:8" ht="21" customHeight="1" x14ac:dyDescent="0.35">
      <c r="B39" s="25" t="s">
        <v>7</v>
      </c>
      <c r="C39" s="45">
        <v>45829</v>
      </c>
      <c r="D39" s="18"/>
      <c r="E39" s="18" t="s">
        <v>6</v>
      </c>
      <c r="F39" s="42" t="str">
        <f>IF(OR(D39=0,E39="-"),"-",ROUND((emission_voiture*D39-VLOOKUP('Défi Mobi'!E39,Tab_mobilités_durables,2,FALSE)*D39)/1000,1))</f>
        <v>-</v>
      </c>
      <c r="G39" s="52" t="s">
        <v>30</v>
      </c>
      <c r="H39" s="53"/>
    </row>
    <row r="40" spans="2:8" ht="21" customHeight="1" x14ac:dyDescent="0.35">
      <c r="B40" s="62" t="s">
        <v>36</v>
      </c>
      <c r="C40" s="63"/>
      <c r="D40" s="63"/>
      <c r="E40" s="63"/>
      <c r="F40" s="63"/>
      <c r="G40" s="63"/>
      <c r="H40" s="64"/>
    </row>
    <row r="41" spans="2:8" ht="21" customHeight="1" x14ac:dyDescent="0.35">
      <c r="B41" s="65"/>
      <c r="C41" s="66"/>
      <c r="D41" s="66"/>
      <c r="E41" s="66"/>
      <c r="F41" s="66"/>
      <c r="G41" s="66"/>
      <c r="H41" s="67"/>
    </row>
    <row r="42" spans="2:8" ht="73" customHeight="1" x14ac:dyDescent="0.35">
      <c r="B42" s="68"/>
      <c r="C42" s="69"/>
      <c r="D42" s="69"/>
      <c r="E42" s="69"/>
      <c r="F42" s="69"/>
      <c r="G42" s="69"/>
      <c r="H42" s="70"/>
    </row>
  </sheetData>
  <sheetProtection sheet="1" objects="1" scenarios="1"/>
  <mergeCells count="15">
    <mergeCell ref="B2:H2"/>
    <mergeCell ref="E6:G6"/>
    <mergeCell ref="E7:G7"/>
    <mergeCell ref="B9:C9"/>
    <mergeCell ref="C4:G4"/>
    <mergeCell ref="B42:H42"/>
    <mergeCell ref="C6:D6"/>
    <mergeCell ref="C7:D7"/>
    <mergeCell ref="G9:H9"/>
    <mergeCell ref="G11:H11"/>
    <mergeCell ref="G10:H10"/>
    <mergeCell ref="B40:H41"/>
    <mergeCell ref="G26:H29"/>
    <mergeCell ref="G31:H31"/>
    <mergeCell ref="G33:H38"/>
  </mergeCells>
  <phoneticPr fontId="1" type="noConversion"/>
  <dataValidations count="2">
    <dataValidation type="decimal" allowBlank="1" showInputMessage="1" showErrorMessage="1" sqref="D11:D39" xr:uid="{FFB76612-DE99-4247-91FA-D140649E9FD7}">
      <formula1>0</formula1>
      <formula2>100000</formula2>
    </dataValidation>
    <dataValidation type="list" allowBlank="1" showInputMessage="1" showErrorMessage="1" sqref="E11:E39" xr:uid="{B294E0F1-F533-4895-AF2E-DBDA69BC051A}">
      <formula1>Liste_mobilités_durables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344F-ACED-4461-A318-FE53120CD70D}">
  <dimension ref="A1:E10"/>
  <sheetViews>
    <sheetView showGridLines="0" workbookViewId="0">
      <selection activeCell="C5" sqref="C5"/>
    </sheetView>
  </sheetViews>
  <sheetFormatPr defaultRowHeight="22" customHeight="1" x14ac:dyDescent="0.35"/>
  <cols>
    <col min="1" max="1" width="23.7265625" style="1" bestFit="1" customWidth="1"/>
    <col min="2" max="2" width="11.6328125" style="12" customWidth="1"/>
    <col min="3" max="3" width="8.7265625" style="1"/>
    <col min="4" max="4" width="18.36328125" style="1" customWidth="1"/>
    <col min="5" max="5" width="12" style="1" customWidth="1"/>
    <col min="6" max="16384" width="8.7265625" style="1"/>
  </cols>
  <sheetData>
    <row r="1" spans="1:5" ht="22" customHeight="1" x14ac:dyDescent="0.35">
      <c r="A1" s="2" t="s">
        <v>14</v>
      </c>
      <c r="B1" s="3" t="s">
        <v>23</v>
      </c>
      <c r="D1" s="4" t="s">
        <v>22</v>
      </c>
      <c r="E1" s="4"/>
    </row>
    <row r="2" spans="1:5" ht="22" customHeight="1" x14ac:dyDescent="0.35">
      <c r="A2" s="5" t="s">
        <v>6</v>
      </c>
      <c r="B2" s="6"/>
      <c r="D2" s="7" t="s">
        <v>6</v>
      </c>
      <c r="E2" s="8"/>
    </row>
    <row r="3" spans="1:5" ht="22" customHeight="1" x14ac:dyDescent="0.35">
      <c r="A3" s="9" t="s">
        <v>1</v>
      </c>
      <c r="B3" s="13">
        <v>0.17</v>
      </c>
      <c r="D3" s="17" t="s">
        <v>16</v>
      </c>
      <c r="E3" s="16">
        <v>218</v>
      </c>
    </row>
    <row r="4" spans="1:5" ht="22" customHeight="1" x14ac:dyDescent="0.35">
      <c r="A4" s="10" t="s">
        <v>5</v>
      </c>
      <c r="B4" s="14">
        <v>11</v>
      </c>
    </row>
    <row r="5" spans="1:5" ht="22" customHeight="1" x14ac:dyDescent="0.35">
      <c r="A5" s="10" t="s">
        <v>2</v>
      </c>
      <c r="B5" s="14">
        <v>9.7799999999999994</v>
      </c>
    </row>
    <row r="6" spans="1:5" ht="22" customHeight="1" x14ac:dyDescent="0.35">
      <c r="A6" s="10" t="s">
        <v>3</v>
      </c>
      <c r="B6" s="14">
        <v>24.9</v>
      </c>
    </row>
    <row r="7" spans="1:5" ht="22" customHeight="1" x14ac:dyDescent="0.35">
      <c r="A7" s="10" t="s">
        <v>4</v>
      </c>
      <c r="B7" s="14">
        <v>0</v>
      </c>
    </row>
    <row r="8" spans="1:5" ht="22" customHeight="1" x14ac:dyDescent="0.35">
      <c r="A8" s="10" t="s">
        <v>18</v>
      </c>
      <c r="B8" s="14">
        <v>113</v>
      </c>
    </row>
    <row r="9" spans="1:5" ht="22" customHeight="1" x14ac:dyDescent="0.35">
      <c r="A9" s="10" t="s">
        <v>15</v>
      </c>
      <c r="B9" s="14">
        <v>51.7</v>
      </c>
    </row>
    <row r="10" spans="1:5" ht="22" customHeight="1" x14ac:dyDescent="0.35">
      <c r="A10" s="11" t="s">
        <v>17</v>
      </c>
      <c r="B10" s="15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Défi Mobi</vt:lpstr>
      <vt:lpstr>Liste</vt:lpstr>
      <vt:lpstr>emission_voiture</vt:lpstr>
      <vt:lpstr>Liste_mobilités_durables</vt:lpstr>
      <vt:lpstr>Tab_mobilités_durables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Yoann Le Fol</dc:creator>
  <cp:lastModifiedBy>Yoann Le Fol</cp:lastModifiedBy>
  <dcterms:created xsi:type="dcterms:W3CDTF">2025-06-02T07:39:29Z</dcterms:created>
  <dcterms:modified xsi:type="dcterms:W3CDTF">2025-06-06T08:40:00Z</dcterms:modified>
</cp:coreProperties>
</file>